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85" windowWidth="19020" windowHeight="12735" activeTab="0"/>
  </bookViews>
  <sheets>
    <sheet name="IndicationsTechn1_F" sheetId="1" r:id="rId1"/>
  </sheets>
  <definedNames>
    <definedName name="_xlnm.Print_Area" localSheetId="0">'IndicationsTechn1_F'!$A$2:$E$50</definedName>
  </definedNames>
  <calcPr fullCalcOnLoad="1"/>
</workbook>
</file>

<file path=xl/sharedStrings.xml><?xml version="1.0" encoding="utf-8"?>
<sst xmlns="http://schemas.openxmlformats.org/spreadsheetml/2006/main" count="81" uniqueCount="59">
  <si>
    <t>%</t>
  </si>
  <si>
    <t>m3</t>
  </si>
  <si>
    <t>h/a</t>
  </si>
  <si>
    <r>
      <t>0</t>
    </r>
    <r>
      <rPr>
        <sz val="8"/>
        <rFont val="Arial"/>
        <family val="2"/>
      </rPr>
      <t>C</t>
    </r>
  </si>
  <si>
    <t>–</t>
  </si>
  <si>
    <t>CHF</t>
  </si>
  <si>
    <t>CHF/(MWh/a)</t>
  </si>
  <si>
    <t>CHF/kW</t>
  </si>
  <si>
    <t>MWh/a</t>
  </si>
  <si>
    <t>kW</t>
  </si>
  <si>
    <t>Nom du projet ou projet No</t>
  </si>
  <si>
    <t xml:space="preserve">          dont ceux raccordés au réseau</t>
  </si>
  <si>
    <t>Pertes thermiques du réseau de chaleur</t>
  </si>
  <si>
    <t>Puissance thermique de tous les preneurs de chaleur</t>
  </si>
  <si>
    <t>Pertes de puissance du réseau de chaleur</t>
  </si>
  <si>
    <t>Puissance thermique globale de la production de chaleur</t>
  </si>
  <si>
    <t>Puissance nominale de la (des) chaudière(s) à bois avec combustible 
de référence</t>
  </si>
  <si>
    <t>Puissance nominale de la production de chaleur avec d'autres 
vecteurs énergétiques…</t>
  </si>
  <si>
    <t>Total puissance nominale de la production de chaleur</t>
  </si>
  <si>
    <t>Part de l'énergie produite avec du bois</t>
  </si>
  <si>
    <t>Volume net du silo</t>
  </si>
  <si>
    <t>Taux de remplissage du silo</t>
  </si>
  <si>
    <t>Volume brut du silo</t>
  </si>
  <si>
    <t>Pouvoir calorifique par mètre cube de plaquettes</t>
  </si>
  <si>
    <t>kWh/m3pl</t>
  </si>
  <si>
    <t>Coûts</t>
  </si>
  <si>
    <t>Coûts d'investissements pour la production de chaleur</t>
  </si>
  <si>
    <t>Coûts d'investissements pour le réseau de chaleur</t>
  </si>
  <si>
    <t>Données de température au point de dimensionnement</t>
  </si>
  <si>
    <r>
      <t>Température départ principal production de chaleur au point de mesure T................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</si>
  <si>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Température départ principal réseau à distance au point de mesure T.............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</si>
  <si>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Température retour principal production de chaleur au point de mesure T.............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</si>
  <si>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Température retour principal réseau à distance au point de mesure T...............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</si>
  <si>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1</t>
    </r>
    <r>
      <rPr>
        <sz val="8"/>
        <rFont val="Arial"/>
        <family val="2"/>
      </rPr>
      <t xml:space="preserve">) </t>
    </r>
    <r>
      <rPr>
        <sz val="8"/>
        <rFont val="Arial Narrow"/>
        <family val="0"/>
      </rPr>
      <t>Il faut reporter le numéro du point de mesure de la solution-standard correspondante</t>
    </r>
  </si>
  <si>
    <t>Caractéristiques</t>
  </si>
  <si>
    <t>valeur</t>
  </si>
  <si>
    <t>convenue</t>
  </si>
  <si>
    <t>E.2.6 Nombre d'heures de fonctionnement à pleine charge
des preneurs de chaleur</t>
  </si>
  <si>
    <t>E.3.3 Densité de raccordement du réseau de chaleur</t>
  </si>
  <si>
    <t>(MWh/a)/mF</t>
  </si>
  <si>
    <t>E.3.3Pertes thermiques du réseau</t>
  </si>
  <si>
    <t>Coûts de la distribution de chaleur par mètre de fouille</t>
  </si>
  <si>
    <t>CHF/mF</t>
  </si>
  <si>
    <t>E.3.3 Coûts d'investissements spécifiques du réseau de chaleur</t>
  </si>
  <si>
    <t>E.4.10 Coûts d'investissements spécifiques de la production de chaleur</t>
  </si>
  <si>
    <t>E.4.6 Nombre d'heures de fonctionnement à pleine charge d'autres 
producteurs de chaleur</t>
  </si>
  <si>
    <t>E.4.5 Volume du silo: couverture de la demande à pleine charge pour ……. Jours (+30 m3pl)</t>
  </si>
  <si>
    <t>Les champs grisés doivent être remplis</t>
  </si>
  <si>
    <t>Tableau Excel «Plan QM»</t>
  </si>
  <si>
    <t>Planification</t>
  </si>
  <si>
    <t>État réel EP5</t>
  </si>
  <si>
    <t>Bilan énergétique de tous leur preneurs de chaleur</t>
  </si>
  <si>
    <t>Énergie produite avec du bois</t>
  </si>
  <si>
    <t>mF</t>
  </si>
  <si>
    <t>Bilan énergétique global (y compris pertes du réseau de chaleur)</t>
  </si>
  <si>
    <t>Longueur de fouilles du réseau de chaleur (y compris branchements d'immeubles)</t>
  </si>
  <si>
    <t>E.4.4 Nombre d'heures de fonctionnement à pleine charge
de la (des) chaudière(s) à bois</t>
  </si>
  <si>
    <t>Jours</t>
  </si>
  <si>
    <t>Chaufferie type Suisse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</si>
</sst>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 &quot;#,##0;\-&quot;Fr &quot;#,##0"/>
    <numFmt numFmtId="171" formatCode="&quot;Fr &quot;#,##0;[Red]\-&quot;Fr &quot;#,##0"/>
    <numFmt numFmtId="172" formatCode="&quot;Fr &quot;#,##0.00;\-&quot;Fr &quot;#,##0.00"/>
    <numFmt numFmtId="173" formatCode="&quot;Fr &quot;#,##0.00;[Red]\-&quot;Fr &quot;#,##0.00"/>
    <numFmt numFmtId="174" formatCode="_-&quot;Fr &quot;* #,##0_-;\-&quot;Fr &quot;* #,##0_-;_-&quot;Fr &quot;* &quot;-&quot;_-;_-@_-"/>
    <numFmt numFmtId="175" formatCode="_-* #,##0_-;\-* #,##0_-;_-* &quot;-&quot;_-;_-@_-"/>
    <numFmt numFmtId="176" formatCode="_-&quot;Fr &quot;* #,##0.00_-;\-&quot;Fr &quot;* #,##0.00_-;_-&quot;Fr &quot;* &quot;-&quot;??_-;_-@_-"/>
    <numFmt numFmtId="177" formatCode="_-* #,##0.00_-;\-* #,##0.00_-;_-* &quot;-&quot;??_-;_-@_-"/>
    <numFmt numFmtId="178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0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 horizontal="center"/>
      <protection/>
    </xf>
    <xf numFmtId="3" fontId="5" fillId="0" borderId="12" xfId="0" applyNumberFormat="1" applyFont="1" applyBorder="1" applyAlignment="1" applyProtection="1">
      <alignment/>
      <protection/>
    </xf>
    <xf numFmtId="14" fontId="5" fillId="0" borderId="0" xfId="0" applyNumberFormat="1" applyFont="1" applyAlignment="1" applyProtection="1">
      <alignment horizontal="left"/>
      <protection/>
    </xf>
    <xf numFmtId="3" fontId="4" fillId="33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3" fontId="4" fillId="33" borderId="15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6" fillId="0" borderId="1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20" xfId="0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 horizontal="center"/>
      <protection/>
    </xf>
    <xf numFmtId="3" fontId="4" fillId="0" borderId="18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wrapText="1"/>
      <protection/>
    </xf>
    <xf numFmtId="3" fontId="4" fillId="0" borderId="15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5" fillId="0" borderId="29" xfId="0" applyFont="1" applyBorder="1" applyAlignment="1" applyProtection="1">
      <alignment horizontal="center"/>
      <protection/>
    </xf>
    <xf numFmtId="3" fontId="4" fillId="33" borderId="3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178" fontId="4" fillId="0" borderId="14" xfId="0" applyNumberFormat="1" applyFont="1" applyFill="1" applyBorder="1" applyAlignment="1" applyProtection="1">
      <alignment horizontal="center"/>
      <protection/>
    </xf>
    <xf numFmtId="3" fontId="4" fillId="33" borderId="31" xfId="0" applyNumberFormat="1" applyFont="1" applyFill="1" applyBorder="1" applyAlignment="1" applyProtection="1">
      <alignment horizontal="center"/>
      <protection locked="0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4" fillId="33" borderId="32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center"/>
      <protection/>
    </xf>
    <xf numFmtId="3" fontId="4" fillId="33" borderId="33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4" fillId="0" borderId="21" xfId="0" applyFont="1" applyBorder="1" applyAlignment="1" applyProtection="1">
      <alignment wrapText="1"/>
      <protection/>
    </xf>
    <xf numFmtId="0" fontId="3" fillId="33" borderId="34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4" fillId="0" borderId="37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4" fillId="0" borderId="23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38" xfId="0" applyFont="1" applyBorder="1" applyAlignment="1" applyProtection="1">
      <alignment/>
      <protection/>
    </xf>
    <xf numFmtId="0" fontId="0" fillId="0" borderId="39" xfId="0" applyBorder="1" applyAlignment="1">
      <alignment/>
    </xf>
    <xf numFmtId="0" fontId="4" fillId="0" borderId="40" xfId="0" applyFont="1" applyBorder="1" applyAlignment="1" applyProtection="1">
      <alignment/>
      <protection/>
    </xf>
    <xf numFmtId="0" fontId="0" fillId="0" borderId="41" xfId="0" applyBorder="1" applyAlignment="1">
      <alignment/>
    </xf>
    <xf numFmtId="0" fontId="4" fillId="0" borderId="28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5" fillId="0" borderId="23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4" fillId="0" borderId="42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5" fillId="0" borderId="28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 wrapText="1"/>
      <protection/>
    </xf>
    <xf numFmtId="0" fontId="4" fillId="0" borderId="40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0" fontId="0" fillId="0" borderId="43" xfId="0" applyBorder="1" applyAlignment="1">
      <alignment/>
    </xf>
    <xf numFmtId="0" fontId="3" fillId="0" borderId="37" xfId="0" applyFon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150" zoomScaleNormal="150" zoomScalePageLayoutView="0" workbookViewId="0" topLeftCell="A1">
      <selection activeCell="E18" sqref="E18"/>
    </sheetView>
  </sheetViews>
  <sheetFormatPr defaultColWidth="11.421875" defaultRowHeight="12.75"/>
  <cols>
    <col min="1" max="1" width="49.140625" style="0" customWidth="1"/>
    <col min="2" max="2" width="16.140625" style="0" customWidth="1"/>
    <col min="3" max="3" width="9.8515625" style="0" customWidth="1"/>
    <col min="4" max="4" width="10.421875" style="44" bestFit="1" customWidth="1"/>
    <col min="5" max="5" width="10.57421875" style="1" bestFit="1" customWidth="1"/>
    <col min="6" max="6" width="11.28125" style="0" customWidth="1"/>
  </cols>
  <sheetData>
    <row r="1" ht="16.5" thickBot="1">
      <c r="A1" s="75" t="s">
        <v>48</v>
      </c>
    </row>
    <row r="2" spans="1:5" s="1" customFormat="1" ht="13.5" thickBot="1">
      <c r="A2" s="63" t="s">
        <v>10</v>
      </c>
      <c r="B2" s="77" t="s">
        <v>58</v>
      </c>
      <c r="C2" s="78"/>
      <c r="D2" s="78"/>
      <c r="E2" s="79"/>
    </row>
    <row r="3" spans="1:6" ht="13.5" thickBot="1">
      <c r="A3" s="102"/>
      <c r="B3" s="101"/>
      <c r="C3" s="2"/>
      <c r="D3" s="3" t="s">
        <v>49</v>
      </c>
      <c r="E3" s="64" t="s">
        <v>50</v>
      </c>
      <c r="F3" s="4"/>
    </row>
    <row r="4" spans="1:6" ht="4.5" customHeight="1">
      <c r="A4" s="97"/>
      <c r="B4" s="92"/>
      <c r="C4" s="5"/>
      <c r="D4" s="6"/>
      <c r="E4" s="7"/>
      <c r="F4" s="8"/>
    </row>
    <row r="5" spans="1:6" ht="12.75">
      <c r="A5" s="87" t="s">
        <v>51</v>
      </c>
      <c r="B5" s="88"/>
      <c r="C5" s="55" t="s">
        <v>8</v>
      </c>
      <c r="D5" s="9">
        <v>399</v>
      </c>
      <c r="E5" s="65"/>
      <c r="F5" s="10"/>
    </row>
    <row r="6" spans="1:6" ht="12.75">
      <c r="A6" s="95" t="s">
        <v>11</v>
      </c>
      <c r="B6" s="96"/>
      <c r="C6" s="53" t="s">
        <v>8</v>
      </c>
      <c r="D6" s="11">
        <v>307</v>
      </c>
      <c r="E6" s="69"/>
      <c r="F6" s="10"/>
    </row>
    <row r="7" spans="1:6" ht="13.5" thickBot="1">
      <c r="A7" s="89" t="s">
        <v>12</v>
      </c>
      <c r="B7" s="90"/>
      <c r="C7" s="56" t="s">
        <v>8</v>
      </c>
      <c r="D7" s="12">
        <v>31</v>
      </c>
      <c r="E7" s="70"/>
      <c r="F7" s="10"/>
    </row>
    <row r="8" spans="1:6" ht="13.5" thickBot="1">
      <c r="A8" s="82" t="s">
        <v>54</v>
      </c>
      <c r="B8" s="101"/>
      <c r="C8" s="57" t="s">
        <v>8</v>
      </c>
      <c r="D8" s="66">
        <f>D5+D7</f>
        <v>430</v>
      </c>
      <c r="E8" s="66">
        <f>E5+E7</f>
        <v>0</v>
      </c>
      <c r="F8" s="10"/>
    </row>
    <row r="9" spans="1:6" ht="4.5" customHeight="1">
      <c r="A9" s="97"/>
      <c r="B9" s="92"/>
      <c r="C9" s="56"/>
      <c r="D9" s="6"/>
      <c r="E9" s="7"/>
      <c r="F9" s="8"/>
    </row>
    <row r="10" spans="1:6" ht="12.75">
      <c r="A10" s="87" t="s">
        <v>13</v>
      </c>
      <c r="B10" s="88"/>
      <c r="C10" s="55" t="s">
        <v>9</v>
      </c>
      <c r="D10" s="9">
        <v>210</v>
      </c>
      <c r="E10" s="65"/>
      <c r="F10" s="10"/>
    </row>
    <row r="11" spans="1:6" ht="12.75">
      <c r="A11" s="95" t="s">
        <v>11</v>
      </c>
      <c r="B11" s="96"/>
      <c r="C11" s="53" t="s">
        <v>9</v>
      </c>
      <c r="D11" s="11">
        <v>144</v>
      </c>
      <c r="E11" s="69"/>
      <c r="F11" s="10"/>
    </row>
    <row r="12" spans="1:6" ht="13.5" thickBot="1">
      <c r="A12" s="89" t="s">
        <v>14</v>
      </c>
      <c r="B12" s="90"/>
      <c r="C12" s="56" t="s">
        <v>9</v>
      </c>
      <c r="D12" s="12">
        <v>14</v>
      </c>
      <c r="E12" s="70"/>
      <c r="F12" s="10"/>
    </row>
    <row r="13" spans="1:6" ht="13.5" thickBot="1">
      <c r="A13" s="82" t="s">
        <v>15</v>
      </c>
      <c r="B13" s="101"/>
      <c r="C13" s="57" t="s">
        <v>9</v>
      </c>
      <c r="D13" s="66">
        <f>D10+D12</f>
        <v>224</v>
      </c>
      <c r="E13" s="66">
        <f>E10+E12</f>
        <v>0</v>
      </c>
      <c r="F13" s="10"/>
    </row>
    <row r="14" spans="1:6" ht="4.5" customHeight="1">
      <c r="A14" s="97"/>
      <c r="B14" s="92"/>
      <c r="C14" s="56"/>
      <c r="D14" s="6"/>
      <c r="E14" s="7"/>
      <c r="F14" s="8"/>
    </row>
    <row r="15" spans="1:6" ht="13.5" thickBot="1">
      <c r="A15" s="80" t="s">
        <v>55</v>
      </c>
      <c r="B15" s="81"/>
      <c r="C15" s="58" t="s">
        <v>53</v>
      </c>
      <c r="D15" s="13">
        <v>225</v>
      </c>
      <c r="E15" s="71"/>
      <c r="F15" s="10"/>
    </row>
    <row r="16" spans="1:6" ht="4.5" customHeight="1">
      <c r="A16" s="91"/>
      <c r="B16" s="92"/>
      <c r="C16" s="56"/>
      <c r="D16" s="14"/>
      <c r="E16" s="72"/>
      <c r="F16" s="10"/>
    </row>
    <row r="17" spans="1:6" ht="23.25" customHeight="1">
      <c r="A17" s="98" t="s">
        <v>16</v>
      </c>
      <c r="B17" s="88"/>
      <c r="C17" s="55" t="s">
        <v>9</v>
      </c>
      <c r="D17" s="9">
        <v>240</v>
      </c>
      <c r="E17" s="65"/>
      <c r="F17" s="10"/>
    </row>
    <row r="18" spans="1:5" s="17" customFormat="1" ht="22.5" customHeight="1" thickBot="1">
      <c r="A18" s="99" t="s">
        <v>17</v>
      </c>
      <c r="B18" s="100"/>
      <c r="C18" s="59" t="s">
        <v>9</v>
      </c>
      <c r="D18" s="16">
        <v>0</v>
      </c>
      <c r="E18" s="73"/>
    </row>
    <row r="19" spans="1:6" ht="13.5" thickBot="1">
      <c r="A19" s="82" t="s">
        <v>18</v>
      </c>
      <c r="B19" s="101"/>
      <c r="C19" s="57" t="s">
        <v>9</v>
      </c>
      <c r="D19" s="66">
        <f>D18+D17</f>
        <v>240</v>
      </c>
      <c r="E19" s="66">
        <f>E18+E17</f>
        <v>0</v>
      </c>
      <c r="F19" s="10"/>
    </row>
    <row r="20" spans="1:6" ht="4.5" customHeight="1">
      <c r="A20" s="91"/>
      <c r="B20" s="92"/>
      <c r="C20" s="56"/>
      <c r="D20" s="14"/>
      <c r="E20" s="15"/>
      <c r="F20" s="10"/>
    </row>
    <row r="21" spans="1:6" ht="12.75">
      <c r="A21" s="87" t="s">
        <v>19</v>
      </c>
      <c r="B21" s="88"/>
      <c r="C21" s="55" t="s">
        <v>0</v>
      </c>
      <c r="D21" s="9">
        <v>100</v>
      </c>
      <c r="E21" s="65"/>
      <c r="F21" s="10"/>
    </row>
    <row r="22" spans="1:6" ht="12.75">
      <c r="A22" s="87" t="s">
        <v>52</v>
      </c>
      <c r="B22" s="88"/>
      <c r="C22" s="55" t="s">
        <v>8</v>
      </c>
      <c r="D22" s="18">
        <f>D21*(D5+D7)/100</f>
        <v>430</v>
      </c>
      <c r="E22" s="18">
        <f>E21*(E5+E7)/100</f>
        <v>0</v>
      </c>
      <c r="F22" s="10"/>
    </row>
    <row r="23" spans="1:6" ht="12.75">
      <c r="A23" s="95" t="s">
        <v>20</v>
      </c>
      <c r="B23" s="96"/>
      <c r="C23" s="53" t="s">
        <v>1</v>
      </c>
      <c r="D23" s="11">
        <v>76</v>
      </c>
      <c r="E23" s="69"/>
      <c r="F23" s="10"/>
    </row>
    <row r="24" spans="1:6" ht="12.75">
      <c r="A24" s="95" t="s">
        <v>21</v>
      </c>
      <c r="B24" s="96"/>
      <c r="C24" s="53" t="s">
        <v>0</v>
      </c>
      <c r="D24" s="11">
        <v>80</v>
      </c>
      <c r="E24" s="69"/>
      <c r="F24" s="10"/>
    </row>
    <row r="25" spans="1:6" ht="12.75">
      <c r="A25" s="95" t="s">
        <v>22</v>
      </c>
      <c r="B25" s="96"/>
      <c r="C25" s="53" t="s">
        <v>1</v>
      </c>
      <c r="D25" s="67">
        <f>D23*100/D24</f>
        <v>95</v>
      </c>
      <c r="E25" s="67" t="e">
        <f>E23*100/E24</f>
        <v>#DIV/0!</v>
      </c>
      <c r="F25" s="10"/>
    </row>
    <row r="26" spans="1:6" ht="12.75">
      <c r="A26" s="95" t="s">
        <v>23</v>
      </c>
      <c r="B26" s="96"/>
      <c r="C26" s="53" t="s">
        <v>24</v>
      </c>
      <c r="D26" s="11">
        <v>750</v>
      </c>
      <c r="E26" s="69"/>
      <c r="F26" s="10"/>
    </row>
    <row r="27" spans="1:6" ht="4.5" customHeight="1" thickBot="1">
      <c r="A27" s="89"/>
      <c r="B27" s="90"/>
      <c r="C27" s="56"/>
      <c r="D27" s="14"/>
      <c r="E27" s="15"/>
      <c r="F27" s="10"/>
    </row>
    <row r="28" spans="1:6" ht="12.75">
      <c r="A28" s="97" t="s">
        <v>25</v>
      </c>
      <c r="B28" s="92"/>
      <c r="C28" s="60"/>
      <c r="D28" s="20"/>
      <c r="E28" s="21"/>
      <c r="F28" s="10"/>
    </row>
    <row r="29" spans="1:6" ht="13.5" customHeight="1">
      <c r="A29" s="87" t="s">
        <v>26</v>
      </c>
      <c r="B29" s="88"/>
      <c r="C29" s="55" t="s">
        <v>5</v>
      </c>
      <c r="D29" s="9">
        <v>395500</v>
      </c>
      <c r="E29" s="65"/>
      <c r="F29" s="10"/>
    </row>
    <row r="30" spans="1:6" ht="13.5" thickBot="1">
      <c r="A30" s="89" t="s">
        <v>27</v>
      </c>
      <c r="B30" s="90"/>
      <c r="C30" s="61" t="s">
        <v>5</v>
      </c>
      <c r="D30" s="22">
        <v>124500</v>
      </c>
      <c r="E30" s="73"/>
      <c r="F30" s="10"/>
    </row>
    <row r="31" spans="1:6" ht="4.5" customHeight="1">
      <c r="A31" s="91"/>
      <c r="B31" s="92"/>
      <c r="C31" s="56"/>
      <c r="D31" s="14"/>
      <c r="E31" s="15"/>
      <c r="F31" s="10"/>
    </row>
    <row r="32" spans="1:6" ht="12.75">
      <c r="A32" s="93" t="s">
        <v>28</v>
      </c>
      <c r="B32" s="94"/>
      <c r="C32" s="56"/>
      <c r="D32" s="14"/>
      <c r="E32" s="15"/>
      <c r="F32" s="10"/>
    </row>
    <row r="33" spans="1:6" s="25" customFormat="1" ht="12.75">
      <c r="A33" s="85" t="s">
        <v>29</v>
      </c>
      <c r="B33" s="86"/>
      <c r="C33" s="62" t="s">
        <v>3</v>
      </c>
      <c r="D33" s="12">
        <v>85</v>
      </c>
      <c r="E33" s="70"/>
      <c r="F33" s="10"/>
    </row>
    <row r="34" spans="1:6" ht="12.75">
      <c r="A34" s="85" t="s">
        <v>30</v>
      </c>
      <c r="B34" s="86"/>
      <c r="C34" s="62" t="s">
        <v>3</v>
      </c>
      <c r="D34" s="12">
        <v>80</v>
      </c>
      <c r="E34" s="70"/>
      <c r="F34" s="10"/>
    </row>
    <row r="35" spans="1:6" ht="12.75">
      <c r="A35" s="85" t="s">
        <v>31</v>
      </c>
      <c r="B35" s="86"/>
      <c r="C35" s="62" t="s">
        <v>3</v>
      </c>
      <c r="D35" s="12">
        <v>70</v>
      </c>
      <c r="E35" s="70"/>
      <c r="F35" s="10"/>
    </row>
    <row r="36" spans="1:6" ht="12.75">
      <c r="A36" s="85" t="s">
        <v>32</v>
      </c>
      <c r="B36" s="86"/>
      <c r="C36" s="62" t="s">
        <v>3</v>
      </c>
      <c r="D36" s="12">
        <v>60</v>
      </c>
      <c r="E36" s="70"/>
      <c r="F36" s="10"/>
    </row>
    <row r="37" spans="1:6" ht="13.5">
      <c r="A37" s="45" t="s">
        <v>33</v>
      </c>
      <c r="B37" s="23"/>
      <c r="C37" s="24"/>
      <c r="D37" s="14"/>
      <c r="E37" s="15"/>
      <c r="F37" s="10"/>
    </row>
    <row r="38" spans="1:6" ht="4.5" customHeight="1" thickBot="1">
      <c r="A38" s="80"/>
      <c r="B38" s="81"/>
      <c r="C38" s="5"/>
      <c r="D38" s="14"/>
      <c r="E38" s="15"/>
      <c r="F38" s="10"/>
    </row>
    <row r="39" spans="1:6" ht="12.75">
      <c r="A39" s="26" t="s">
        <v>34</v>
      </c>
      <c r="B39" s="49" t="s">
        <v>35</v>
      </c>
      <c r="C39" s="19"/>
      <c r="D39" s="27"/>
      <c r="E39" s="28"/>
      <c r="F39" s="29"/>
    </row>
    <row r="40" spans="1:6" ht="12.75">
      <c r="A40" s="46"/>
      <c r="B40" s="50" t="s">
        <v>36</v>
      </c>
      <c r="C40" s="5"/>
      <c r="D40" s="47"/>
      <c r="E40" s="48"/>
      <c r="F40" s="29"/>
    </row>
    <row r="41" spans="1:6" ht="24" customHeight="1">
      <c r="A41" s="76" t="s">
        <v>37</v>
      </c>
      <c r="B41" s="51" t="s">
        <v>4</v>
      </c>
      <c r="C41" s="53" t="s">
        <v>2</v>
      </c>
      <c r="D41" s="67">
        <f>1000*D5/D10</f>
        <v>1900</v>
      </c>
      <c r="E41" s="67" t="e">
        <f>1000*E5/E10</f>
        <v>#DIV/0!</v>
      </c>
      <c r="F41" s="10"/>
    </row>
    <row r="42" spans="1:6" ht="12.75">
      <c r="A42" s="30" t="s">
        <v>38</v>
      </c>
      <c r="B42" s="74"/>
      <c r="C42" s="53" t="s">
        <v>39</v>
      </c>
      <c r="D42" s="68">
        <f>D6/D15</f>
        <v>1.3644444444444443</v>
      </c>
      <c r="E42" s="68" t="e">
        <f>E6/E15</f>
        <v>#DIV/0!</v>
      </c>
      <c r="F42" s="10"/>
    </row>
    <row r="43" spans="1:6" ht="12.75">
      <c r="A43" s="30" t="s">
        <v>40</v>
      </c>
      <c r="B43" s="74"/>
      <c r="C43" s="53" t="s">
        <v>0</v>
      </c>
      <c r="D43" s="67">
        <f>(D7*100)/D6</f>
        <v>10.09771986970684</v>
      </c>
      <c r="E43" s="67" t="e">
        <f>(E7*100)/E6</f>
        <v>#DIV/0!</v>
      </c>
      <c r="F43" s="10"/>
    </row>
    <row r="44" spans="1:6" ht="12.75">
      <c r="A44" s="30" t="s">
        <v>41</v>
      </c>
      <c r="B44" s="51" t="s">
        <v>4</v>
      </c>
      <c r="C44" s="53" t="s">
        <v>42</v>
      </c>
      <c r="D44" s="67">
        <f>D30/D15</f>
        <v>553.3333333333334</v>
      </c>
      <c r="E44" s="67" t="e">
        <f>E30/E15</f>
        <v>#DIV/0!</v>
      </c>
      <c r="F44" s="10"/>
    </row>
    <row r="45" spans="1:6" ht="12.75">
      <c r="A45" s="30" t="s">
        <v>43</v>
      </c>
      <c r="B45" s="74"/>
      <c r="C45" s="53" t="s">
        <v>6</v>
      </c>
      <c r="D45" s="67">
        <f>D30/D6</f>
        <v>405.53745928338765</v>
      </c>
      <c r="E45" s="67" t="e">
        <f>E30/E6</f>
        <v>#DIV/0!</v>
      </c>
      <c r="F45" s="10"/>
    </row>
    <row r="46" spans="1:6" ht="12.75">
      <c r="A46" s="30" t="s">
        <v>44</v>
      </c>
      <c r="B46" s="74"/>
      <c r="C46" s="53" t="s">
        <v>7</v>
      </c>
      <c r="D46" s="67">
        <f>D29/D13</f>
        <v>1765.625</v>
      </c>
      <c r="E46" s="67" t="e">
        <f>E29/E13</f>
        <v>#DIV/0!</v>
      </c>
      <c r="F46" s="10"/>
    </row>
    <row r="47" spans="1:6" ht="24" customHeight="1">
      <c r="A47" s="76" t="s">
        <v>56</v>
      </c>
      <c r="B47" s="74"/>
      <c r="C47" s="53" t="s">
        <v>2</v>
      </c>
      <c r="D47" s="67">
        <f>1000*D22/D17</f>
        <v>1791.6666666666667</v>
      </c>
      <c r="E47" s="67" t="e">
        <f>1000*E22/E17</f>
        <v>#DIV/0!</v>
      </c>
      <c r="F47" s="10"/>
    </row>
    <row r="48" spans="1:6" ht="22.5">
      <c r="A48" s="76" t="s">
        <v>45</v>
      </c>
      <c r="B48" s="51" t="s">
        <v>4</v>
      </c>
      <c r="C48" s="53" t="s">
        <v>2</v>
      </c>
      <c r="D48" s="67" t="e">
        <f>1000*(D8-D22)/D18</f>
        <v>#DIV/0!</v>
      </c>
      <c r="E48" s="67" t="e">
        <f>1000*(E8-E22)/E18</f>
        <v>#DIV/0!</v>
      </c>
      <c r="F48" s="10"/>
    </row>
    <row r="49" spans="1:6" s="17" customFormat="1" ht="24.75" customHeight="1" thickBot="1">
      <c r="A49" s="31" t="s">
        <v>46</v>
      </c>
      <c r="B49" s="52"/>
      <c r="C49" s="54" t="s">
        <v>57</v>
      </c>
      <c r="D49" s="32">
        <f>((D23-30)*D26*0.85)/(D17*24)</f>
        <v>5.091145833333333</v>
      </c>
      <c r="E49" s="32" t="e">
        <f>((E23-30)*E26*0.85)/(E17*24)</f>
        <v>#DIV/0!</v>
      </c>
      <c r="F49" s="33"/>
    </row>
    <row r="50" spans="1:6" ht="13.5" thickBot="1">
      <c r="A50" s="82" t="s">
        <v>47</v>
      </c>
      <c r="B50" s="83"/>
      <c r="C50" s="83"/>
      <c r="D50" s="83"/>
      <c r="E50" s="84"/>
      <c r="F50" s="10"/>
    </row>
    <row r="51" spans="1:6" ht="12.75">
      <c r="A51" s="4"/>
      <c r="B51" s="4"/>
      <c r="C51" s="29"/>
      <c r="D51" s="34"/>
      <c r="E51" s="35"/>
      <c r="F51" s="36"/>
    </row>
    <row r="52" spans="1:5" ht="12.75">
      <c r="A52" s="37"/>
      <c r="B52" s="37"/>
      <c r="C52" s="38"/>
      <c r="D52" s="39"/>
      <c r="E52" s="40"/>
    </row>
    <row r="53" spans="1:5" ht="12.75">
      <c r="A53" s="41"/>
      <c r="B53" s="41"/>
      <c r="C53" s="38"/>
      <c r="D53" s="42"/>
      <c r="E53" s="43"/>
    </row>
    <row r="54" spans="1:5" ht="12.75">
      <c r="A54" s="38"/>
      <c r="B54" s="38"/>
      <c r="C54" s="38"/>
      <c r="D54" s="42"/>
      <c r="E54" s="43"/>
    </row>
    <row r="55" spans="1:5" ht="12.75">
      <c r="A55" s="38"/>
      <c r="B55" s="38"/>
      <c r="C55" s="38"/>
      <c r="D55" s="42"/>
      <c r="E55" s="43"/>
    </row>
    <row r="56" spans="1:5" ht="12.75">
      <c r="A56" s="38"/>
      <c r="B56" s="38"/>
      <c r="C56" s="38"/>
      <c r="D56" s="42"/>
      <c r="E56" s="43"/>
    </row>
    <row r="57" spans="1:5" ht="12.75">
      <c r="A57" s="38"/>
      <c r="B57" s="38"/>
      <c r="C57" s="38"/>
      <c r="D57" s="42"/>
      <c r="E57" s="43"/>
    </row>
  </sheetData>
  <sheetProtection password="DE08" sheet="1" objects="1" scenarios="1"/>
  <mergeCells count="37">
    <mergeCell ref="A3:B3"/>
    <mergeCell ref="A4:B4"/>
    <mergeCell ref="A5:B5"/>
    <mergeCell ref="A22:B22"/>
    <mergeCell ref="A6:B6"/>
    <mergeCell ref="A7:B7"/>
    <mergeCell ref="A8:B8"/>
    <mergeCell ref="A9:B9"/>
    <mergeCell ref="A10:B10"/>
    <mergeCell ref="A11:B11"/>
    <mergeCell ref="A16:B16"/>
    <mergeCell ref="A17:B17"/>
    <mergeCell ref="A18:B18"/>
    <mergeCell ref="A19:B19"/>
    <mergeCell ref="A12:B12"/>
    <mergeCell ref="A13:B13"/>
    <mergeCell ref="A14:B14"/>
    <mergeCell ref="A15:B15"/>
    <mergeCell ref="A32:B32"/>
    <mergeCell ref="A25:B25"/>
    <mergeCell ref="A26:B26"/>
    <mergeCell ref="A27:B27"/>
    <mergeCell ref="A28:B28"/>
    <mergeCell ref="A20:B20"/>
    <mergeCell ref="A21:B21"/>
    <mergeCell ref="A23:B23"/>
    <mergeCell ref="A24:B24"/>
    <mergeCell ref="B2:E2"/>
    <mergeCell ref="A38:B38"/>
    <mergeCell ref="A50:E50"/>
    <mergeCell ref="A33:B33"/>
    <mergeCell ref="A34:B34"/>
    <mergeCell ref="A35:B35"/>
    <mergeCell ref="A36:B36"/>
    <mergeCell ref="A29:B29"/>
    <mergeCell ref="A30:B30"/>
    <mergeCell ref="A31:B31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/>
  <headerFooter alignWithMargins="0">
    <oddFooter>&amp;L&amp;F, 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Esther</cp:lastModifiedBy>
  <dcterms:created xsi:type="dcterms:W3CDTF">2003-02-21T08:44:10Z</dcterms:created>
  <dcterms:modified xsi:type="dcterms:W3CDTF">2013-12-15T09:15:01Z</dcterms:modified>
  <cp:category/>
  <cp:version/>
  <cp:contentType/>
  <cp:contentStatus/>
</cp:coreProperties>
</file>